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VTA\0_Financije i računovodstvo\"/>
    </mc:Choice>
  </mc:AlternateContent>
  <xr:revisionPtr revIDLastSave="0" documentId="13_ncr:1_{B3BF1A98-2E7B-42D3-872A-DFAC2268A6CF}" xr6:coauthVersionLast="47" xr6:coauthVersionMax="47" xr10:uidLastSave="{00000000-0000-0000-0000-000000000000}"/>
  <bookViews>
    <workbookView xWindow="-120" yWindow="-120" windowWidth="24240" windowHeight="13140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H25" i="7"/>
  <c r="I25" i="7"/>
  <c r="I22" i="7" s="1"/>
  <c r="G25" i="7"/>
  <c r="H23" i="7"/>
  <c r="H22" i="7" s="1"/>
  <c r="I23" i="7"/>
  <c r="G23" i="7"/>
  <c r="E14" i="7"/>
  <c r="F14" i="7"/>
  <c r="H14" i="7"/>
  <c r="I14" i="7"/>
  <c r="G14" i="7"/>
  <c r="E24" i="8"/>
  <c r="F24" i="8"/>
  <c r="D24" i="8"/>
  <c r="F29" i="8"/>
  <c r="E29" i="8"/>
  <c r="D29" i="8"/>
  <c r="F15" i="8"/>
  <c r="E15" i="8"/>
  <c r="D15" i="8"/>
  <c r="C33" i="8"/>
  <c r="B33" i="8"/>
  <c r="B27" i="8"/>
  <c r="F28" i="7"/>
  <c r="E28" i="7"/>
  <c r="E17" i="7"/>
  <c r="I10" i="7" l="1"/>
  <c r="I9" i="7" s="1"/>
  <c r="I8" i="7" s="1"/>
  <c r="H10" i="7"/>
  <c r="H9" i="7" s="1"/>
  <c r="H8" i="7" s="1"/>
  <c r="G10" i="7"/>
  <c r="G9" i="7" s="1"/>
  <c r="G8" i="7" s="1"/>
  <c r="E20" i="7"/>
  <c r="F33" i="7"/>
  <c r="F32" i="7" s="1"/>
  <c r="F31" i="7" s="1"/>
  <c r="F30" i="7" s="1"/>
  <c r="F20" i="7"/>
  <c r="F17" i="7"/>
  <c r="F10" i="7"/>
  <c r="F9" i="7" s="1"/>
  <c r="B11" i="5"/>
  <c r="C13" i="5"/>
  <c r="D13" i="5"/>
  <c r="E13" i="5"/>
  <c r="F13" i="5"/>
  <c r="B13" i="5"/>
  <c r="C11" i="5"/>
  <c r="D11" i="5"/>
  <c r="E11" i="5"/>
  <c r="F11" i="5"/>
  <c r="C31" i="8"/>
  <c r="C27" i="8" s="1"/>
  <c r="C25" i="8"/>
  <c r="C24" i="8" s="1"/>
  <c r="D25" i="8"/>
  <c r="E25" i="8"/>
  <c r="F25" i="8"/>
  <c r="C17" i="8"/>
  <c r="B17" i="8"/>
  <c r="C13" i="8"/>
  <c r="B13" i="8"/>
  <c r="C11" i="8"/>
  <c r="D11" i="8"/>
  <c r="D10" i="8" s="1"/>
  <c r="E11" i="8"/>
  <c r="E10" i="8" s="1"/>
  <c r="F11" i="8"/>
  <c r="F10" i="8" s="1"/>
  <c r="B11" i="8"/>
  <c r="B25" i="8"/>
  <c r="D22" i="3"/>
  <c r="E26" i="3"/>
  <c r="F26" i="3"/>
  <c r="G26" i="3"/>
  <c r="H26" i="3"/>
  <c r="D26" i="3"/>
  <c r="E22" i="3"/>
  <c r="F10" i="5" l="1"/>
  <c r="E33" i="7"/>
  <c r="E32" i="7" s="1"/>
  <c r="E31" i="7" s="1"/>
  <c r="E30" i="7" s="1"/>
  <c r="B31" i="8"/>
  <c r="B24" i="8" s="1"/>
  <c r="C10" i="8"/>
  <c r="B10" i="8"/>
  <c r="D10" i="5"/>
  <c r="E10" i="5"/>
  <c r="E10" i="7"/>
  <c r="E9" i="7" s="1"/>
  <c r="F27" i="7"/>
  <c r="E16" i="7"/>
  <c r="E27" i="7"/>
  <c r="F16" i="7"/>
  <c r="C10" i="5"/>
  <c r="B10" i="5"/>
  <c r="E21" i="3"/>
  <c r="D21" i="3"/>
  <c r="F8" i="7" l="1"/>
  <c r="F7" i="7" s="1"/>
  <c r="F6" i="7" s="1"/>
  <c r="E8" i="7"/>
  <c r="E7" i="7" s="1"/>
  <c r="E6" i="7" s="1"/>
  <c r="H7" i="7"/>
  <c r="H6" i="7" s="1"/>
  <c r="I7" i="7"/>
  <c r="I6" i="7" s="1"/>
  <c r="G7" i="7"/>
  <c r="G6" i="7" s="1"/>
  <c r="E11" i="3" l="1"/>
  <c r="E10" i="3" s="1"/>
  <c r="F11" i="3"/>
  <c r="F10" i="3" s="1"/>
  <c r="G11" i="3"/>
  <c r="G10" i="3" s="1"/>
  <c r="H11" i="3"/>
  <c r="H10" i="3" s="1"/>
  <c r="D11" i="3"/>
  <c r="D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J14" i="10"/>
  <c r="J22" i="10" s="1"/>
  <c r="J28" i="10" s="1"/>
  <c r="J29" i="10" s="1"/>
  <c r="F22" i="10" l="1"/>
  <c r="F28" i="10" s="1"/>
  <c r="F29" i="10" s="1"/>
  <c r="G22" i="3"/>
  <c r="G21" i="3" s="1"/>
  <c r="F22" i="3"/>
  <c r="F21" i="3" s="1"/>
  <c r="H22" i="3"/>
  <c r="H21" i="3" s="1"/>
</calcChain>
</file>

<file path=xl/sharedStrings.xml><?xml version="1.0" encoding="utf-8"?>
<sst xmlns="http://schemas.openxmlformats.org/spreadsheetml/2006/main" count="218" uniqueCount="110">
  <si>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</si>
  <si>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</si>
  <si>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</si>
  <si>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</si>
  <si>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</si>
  <si>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</si>
  <si>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</si>
  <si>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</si>
  <si>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</si>
  <si>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</si>
  <si>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</si>
  <si>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</si>
  <si>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</si>
  <si>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</si>
  <si>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</si>
  <si>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</si>
  <si>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</si>
  <si>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</si>
  <si>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</si>
  <si>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</si>
  <si>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</si>
  <si>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</si>
  <si>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</si>
  <si>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</si>
  <si>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</si>
  <si>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</si>
  <si>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</si>
  <si>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</si>
  <si>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</si>
  <si>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</si>
  <si>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</si>
  <si>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</si>
  <si>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</si>
  <si>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</si>
  <si>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</si>
  <si>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</si>
  <si>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</si>
  <si>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</si>
  <si>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</si>
  <si>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</si>
  <si>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</si>
  <si>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</si>
  <si>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</si>
  <si>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</si>
  <si>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</si>
  <si>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</si>
  <si>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</si>
  <si>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</si>
  <si>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</si>
  <si>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</si>
  <si>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</si>
  <si>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</si>
  <si>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</si>
  <si>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</si>
  <si>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</si>
  <si>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</si>
  <si>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</si>
  <si>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</si>
  <si>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</si>
  <si>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</si>
  <si>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</si>
  <si>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</si>
  <si>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</si>
  <si>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</si>
  <si>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za proračunske korisnike</t>
  </si>
  <si>
    <t>Prihodi od imovine</t>
  </si>
  <si>
    <t>Vlastiti prihodi proračunskog korisnika</t>
  </si>
  <si>
    <t>Prihodi od prodaje proizvoda i robe te pruženih usluga, prihodi od donacija te povrati po protestiranim jamstvima</t>
  </si>
  <si>
    <t>Prihodi iz proračuna</t>
  </si>
  <si>
    <t>Financijski rashodi</t>
  </si>
  <si>
    <t>1.1. PRIHODI IZ PRORAČUNA</t>
  </si>
  <si>
    <t>2. VLASTITI PRIHODI</t>
  </si>
  <si>
    <t>1. OPĆI PRIHODI I PRIMICI</t>
  </si>
  <si>
    <t>2.2. VLASTITI PRIHODI PRORAČUNSKOG KORISNIKA</t>
  </si>
  <si>
    <t>4. POMOĆI</t>
  </si>
  <si>
    <t>4.5. POMOĆI ZA PRORAČUNSKE KORISNIKE</t>
  </si>
  <si>
    <t>06 Usluge unapređenja stanovanja i zajednice</t>
  </si>
  <si>
    <t>062 Razvoj zajednice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</si>
  <si>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</si>
  <si>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</si>
  <si>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</si>
  <si>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</si>
  <si>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</si>
  <si>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Izvor financiranja 2.2.</t>
  </si>
  <si>
    <t>Vlastiti prihodi P.K. - VIŠAK</t>
  </si>
  <si>
    <t>PROGRAM A08 1009</t>
  </si>
  <si>
    <t>POMAGAČI U NASTAVI</t>
  </si>
  <si>
    <t>Tekući projekt A08 1009T100004</t>
  </si>
  <si>
    <t>Izvor financiranja 4.5.</t>
  </si>
  <si>
    <t>KORAK U ŽIVOT JEDN. MOGUĆNOSTI-FAZA V</t>
  </si>
  <si>
    <t>Izvor financiranja 9.3.</t>
  </si>
  <si>
    <t>9. PRENESENI VIŠAK/MANJAK</t>
  </si>
  <si>
    <t>9.3. VLASTITI PRIHODI PK VIŠAK</t>
  </si>
  <si>
    <t>Ravnateljica</t>
  </si>
  <si>
    <t>Tihana Harmund, dipl. oec.</t>
  </si>
  <si>
    <t>Projekcija proračuna
za 2027.</t>
  </si>
  <si>
    <t>FINANCIJSKI PLAN PRORAČUNSKOG KORISNIKA JEDINICE LOKALNE I PODRUČNE (REGIONALNE) SAMOUPRAVE 
ZA 2025. I PROJEKCIJA ZA 2026. I 2027. GODINU</t>
  </si>
  <si>
    <t>Proračun za 2025.</t>
  </si>
  <si>
    <t>Plan 2024.</t>
  </si>
  <si>
    <t>Izvršenje 2023.*</t>
  </si>
  <si>
    <t>* Napomena: Iznosi u stupcima Izvršenje 2023. preračunavaju se iz kuna u eure prema fiksnom tečaju konverzije (1 EUR=7,53450 kuna) i po pravilima za preračunavanje i zaokruživanje.</t>
  </si>
  <si>
    <t>Projekcija 
za 2027.</t>
  </si>
  <si>
    <t>Plan za 2025.</t>
  </si>
  <si>
    <t>Izvršenje 2023.</t>
  </si>
  <si>
    <t>3. VLASTITI PRIHODI</t>
  </si>
  <si>
    <t>KLASA: 400-02/24-01/01</t>
  </si>
  <si>
    <t>URBROJ: 2189-85-24-1</t>
  </si>
  <si>
    <t>Virovitica, 11. listopada 2024.</t>
  </si>
  <si>
    <t>3.C. VLASTITI PRIHODI PRORAČUNSKOG KORISNIKA</t>
  </si>
  <si>
    <t>Izvor financiranja 3.C.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</si>
</sst>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8" fillId="2" borderId="3" xfId="0" applyFont="1" applyFill="1" applyBorder="1" applyAlignment="1">
      <alignment horizontal="left" vertical="center"/>
    </xf>
    <xf numFmtId="3" fontId="1" fillId="0" borderId="0" xfId="0" applyNumberFormat="1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4" fontId="22" fillId="2" borderId="4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9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7" t="s">
        <v>19</v>
      </c>
      <c r="B3" s="87"/>
      <c r="C3" s="87"/>
      <c r="D3" s="87"/>
      <c r="E3" s="87"/>
      <c r="F3" s="87"/>
      <c r="G3" s="87"/>
      <c r="H3" s="87"/>
      <c r="I3" s="100"/>
      <c r="J3" s="10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7" t="s">
        <v>25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32</v>
      </c>
    </row>
    <row r="7" spans="1:10" ht="25.5" x14ac:dyDescent="0.25">
      <c r="A7" s="28"/>
      <c r="B7" s="29"/>
      <c r="C7" s="29"/>
      <c r="D7" s="30"/>
      <c r="E7" s="31"/>
      <c r="F7" s="3" t="s">
        <v>99</v>
      </c>
      <c r="G7" s="3" t="s">
        <v>98</v>
      </c>
      <c r="H7" s="3" t="s">
        <v>97</v>
      </c>
      <c r="I7" s="3" t="s">
        <v>39</v>
      </c>
      <c r="J7" s="3" t="s">
        <v>95</v>
      </c>
    </row>
    <row r="8" spans="1:10" x14ac:dyDescent="0.25">
      <c r="A8" s="92" t="s">
        <v>0</v>
      </c>
      <c r="B8" s="86"/>
      <c r="C8" s="86"/>
      <c r="D8" s="86"/>
      <c r="E8" s="101"/>
      <c r="F8" s="60">
        <f>F9+F10</f>
        <v>468954.6</v>
      </c>
      <c r="G8" s="60">
        <f t="shared" ref="G8:J8" si="0">G9+G10</f>
        <v>583840</v>
      </c>
      <c r="H8" s="60">
        <f t="shared" si="0"/>
        <v>778000</v>
      </c>
      <c r="I8" s="60">
        <f t="shared" si="0"/>
        <v>778000</v>
      </c>
      <c r="J8" s="60">
        <f t="shared" si="0"/>
        <v>778000</v>
      </c>
    </row>
    <row r="9" spans="1:10" x14ac:dyDescent="0.25">
      <c r="A9" s="102" t="s">
        <v>33</v>
      </c>
      <c r="B9" s="103"/>
      <c r="C9" s="103"/>
      <c r="D9" s="103"/>
      <c r="E9" s="99"/>
      <c r="F9" s="61">
        <v>468954.6</v>
      </c>
      <c r="G9" s="61">
        <v>583840</v>
      </c>
      <c r="H9" s="61">
        <v>778000</v>
      </c>
      <c r="I9" s="61">
        <v>778000</v>
      </c>
      <c r="J9" s="61">
        <v>778000</v>
      </c>
    </row>
    <row r="10" spans="1:10" x14ac:dyDescent="0.25">
      <c r="A10" s="98" t="s">
        <v>34</v>
      </c>
      <c r="B10" s="99"/>
      <c r="C10" s="99"/>
      <c r="D10" s="99"/>
      <c r="E10" s="99"/>
      <c r="F10" s="61">
        <v>0</v>
      </c>
      <c r="G10" s="61">
        <v>0</v>
      </c>
      <c r="H10" s="61">
        <v>0</v>
      </c>
      <c r="I10" s="61">
        <v>0</v>
      </c>
      <c r="J10" s="61">
        <v>0</v>
      </c>
    </row>
    <row r="11" spans="1:10" x14ac:dyDescent="0.25">
      <c r="A11" s="33" t="s">
        <v>1</v>
      </c>
      <c r="B11" s="42"/>
      <c r="C11" s="42"/>
      <c r="D11" s="42"/>
      <c r="E11" s="42"/>
      <c r="F11" s="60">
        <f>F12+F13</f>
        <v>469351.4</v>
      </c>
      <c r="G11" s="60">
        <f t="shared" ref="G11:J11" si="1">G12+G13</f>
        <v>583840</v>
      </c>
      <c r="H11" s="60">
        <f t="shared" si="1"/>
        <v>778000</v>
      </c>
      <c r="I11" s="60">
        <f t="shared" si="1"/>
        <v>778000</v>
      </c>
      <c r="J11" s="60">
        <f t="shared" si="1"/>
        <v>778000</v>
      </c>
    </row>
    <row r="12" spans="1:10" x14ac:dyDescent="0.25">
      <c r="A12" s="104" t="s">
        <v>35</v>
      </c>
      <c r="B12" s="103"/>
      <c r="C12" s="103"/>
      <c r="D12" s="103"/>
      <c r="E12" s="103"/>
      <c r="F12" s="61">
        <v>465913.4</v>
      </c>
      <c r="G12" s="61">
        <v>582740</v>
      </c>
      <c r="H12" s="61">
        <v>771000</v>
      </c>
      <c r="I12" s="61">
        <v>774500</v>
      </c>
      <c r="J12" s="62">
        <v>775500</v>
      </c>
    </row>
    <row r="13" spans="1:10" x14ac:dyDescent="0.25">
      <c r="A13" s="98" t="s">
        <v>36</v>
      </c>
      <c r="B13" s="99"/>
      <c r="C13" s="99"/>
      <c r="D13" s="99"/>
      <c r="E13" s="99"/>
      <c r="F13" s="61">
        <v>3438</v>
      </c>
      <c r="G13" s="61">
        <v>1100</v>
      </c>
      <c r="H13" s="61">
        <v>7000</v>
      </c>
      <c r="I13" s="61">
        <v>3500</v>
      </c>
      <c r="J13" s="62">
        <v>2500</v>
      </c>
    </row>
    <row r="14" spans="1:10" x14ac:dyDescent="0.25">
      <c r="A14" s="85" t="s">
        <v>56</v>
      </c>
      <c r="B14" s="86"/>
      <c r="C14" s="86"/>
      <c r="D14" s="86"/>
      <c r="E14" s="86"/>
      <c r="F14" s="60">
        <f>F8-F11</f>
        <v>-396.80000000004657</v>
      </c>
      <c r="G14" s="60">
        <f t="shared" ref="G14:J14" si="2">G8-G11</f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7" t="s">
        <v>26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99</v>
      </c>
      <c r="G18" s="3" t="s">
        <v>98</v>
      </c>
      <c r="H18" s="3" t="s">
        <v>97</v>
      </c>
      <c r="I18" s="3" t="s">
        <v>39</v>
      </c>
      <c r="J18" s="3" t="s">
        <v>95</v>
      </c>
    </row>
    <row r="19" spans="1:10" x14ac:dyDescent="0.25">
      <c r="A19" s="98" t="s">
        <v>37</v>
      </c>
      <c r="B19" s="99"/>
      <c r="C19" s="99"/>
      <c r="D19" s="99"/>
      <c r="E19" s="99"/>
      <c r="F19" s="61">
        <v>0</v>
      </c>
      <c r="G19" s="61">
        <v>0</v>
      </c>
      <c r="H19" s="61">
        <v>0</v>
      </c>
      <c r="I19" s="61">
        <v>0</v>
      </c>
      <c r="J19" s="61">
        <v>0</v>
      </c>
    </row>
    <row r="20" spans="1:10" x14ac:dyDescent="0.25">
      <c r="A20" s="98" t="s">
        <v>38</v>
      </c>
      <c r="B20" s="99"/>
      <c r="C20" s="99"/>
      <c r="D20" s="99"/>
      <c r="E20" s="99"/>
      <c r="F20" s="61">
        <v>0</v>
      </c>
      <c r="G20" s="61">
        <v>0</v>
      </c>
      <c r="H20" s="61">
        <v>0</v>
      </c>
      <c r="I20" s="61">
        <v>0</v>
      </c>
      <c r="J20" s="61">
        <v>0</v>
      </c>
    </row>
    <row r="21" spans="1:10" x14ac:dyDescent="0.25">
      <c r="A21" s="85" t="s">
        <v>2</v>
      </c>
      <c r="B21" s="86"/>
      <c r="C21" s="86"/>
      <c r="D21" s="86"/>
      <c r="E21" s="86"/>
      <c r="F21" s="60">
        <f>F19-F20</f>
        <v>0</v>
      </c>
      <c r="G21" s="60">
        <f t="shared" ref="G21:J21" si="3">G19-G20</f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</row>
    <row r="22" spans="1:10" x14ac:dyDescent="0.25">
      <c r="A22" s="85" t="s">
        <v>57</v>
      </c>
      <c r="B22" s="86"/>
      <c r="C22" s="86"/>
      <c r="D22" s="86"/>
      <c r="E22" s="86"/>
      <c r="F22" s="60">
        <f>F14+F21</f>
        <v>-396.80000000004657</v>
      </c>
      <c r="G22" s="60">
        <f t="shared" ref="G22:J22" si="4">G14+G21</f>
        <v>0</v>
      </c>
      <c r="H22" s="60">
        <f t="shared" si="4"/>
        <v>0</v>
      </c>
      <c r="I22" s="60">
        <f t="shared" si="4"/>
        <v>0</v>
      </c>
      <c r="J22" s="60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7" t="s">
        <v>58</v>
      </c>
      <c r="B24" s="88"/>
      <c r="C24" s="88"/>
      <c r="D24" s="88"/>
      <c r="E24" s="88"/>
      <c r="F24" s="88"/>
      <c r="G24" s="88"/>
      <c r="H24" s="88"/>
      <c r="I24" s="88"/>
      <c r="J24" s="88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8"/>
      <c r="B26" s="29"/>
      <c r="C26" s="29"/>
      <c r="D26" s="30"/>
      <c r="E26" s="31"/>
      <c r="F26" s="3" t="s">
        <v>99</v>
      </c>
      <c r="G26" s="3" t="s">
        <v>98</v>
      </c>
      <c r="H26" s="3" t="s">
        <v>97</v>
      </c>
      <c r="I26" s="3" t="s">
        <v>39</v>
      </c>
      <c r="J26" s="3" t="s">
        <v>95</v>
      </c>
    </row>
    <row r="27" spans="1:10" ht="15" customHeight="1" x14ac:dyDescent="0.25">
      <c r="A27" s="89" t="s">
        <v>59</v>
      </c>
      <c r="B27" s="90"/>
      <c r="C27" s="90"/>
      <c r="D27" s="90"/>
      <c r="E27" s="91"/>
      <c r="F27" s="63">
        <v>396.8</v>
      </c>
      <c r="G27" s="63">
        <v>0</v>
      </c>
      <c r="H27" s="63">
        <v>0</v>
      </c>
      <c r="I27" s="63">
        <v>0</v>
      </c>
      <c r="J27" s="64">
        <v>0</v>
      </c>
    </row>
    <row r="28" spans="1:10" ht="15" customHeight="1" x14ac:dyDescent="0.25">
      <c r="A28" s="85" t="s">
        <v>60</v>
      </c>
      <c r="B28" s="86"/>
      <c r="C28" s="86"/>
      <c r="D28" s="86"/>
      <c r="E28" s="86"/>
      <c r="F28" s="65">
        <f>F22+F27</f>
        <v>-4.6554760047001764E-11</v>
      </c>
      <c r="G28" s="65">
        <f t="shared" ref="G28:J28" si="5">G22+G27</f>
        <v>0</v>
      </c>
      <c r="H28" s="65">
        <f t="shared" si="5"/>
        <v>0</v>
      </c>
      <c r="I28" s="65">
        <f t="shared" si="5"/>
        <v>0</v>
      </c>
      <c r="J28" s="66">
        <f t="shared" si="5"/>
        <v>0</v>
      </c>
    </row>
    <row r="29" spans="1:10" ht="45" customHeight="1" x14ac:dyDescent="0.25">
      <c r="A29" s="92" t="s">
        <v>61</v>
      </c>
      <c r="B29" s="93"/>
      <c r="C29" s="93"/>
      <c r="D29" s="93"/>
      <c r="E29" s="94"/>
      <c r="F29" s="65">
        <f>F14+F21+F27-F28</f>
        <v>0</v>
      </c>
      <c r="G29" s="65">
        <f t="shared" ref="G29:J29" si="6">G14+G21+G27-G28</f>
        <v>0</v>
      </c>
      <c r="H29" s="65">
        <f t="shared" si="6"/>
        <v>0</v>
      </c>
      <c r="I29" s="65">
        <f t="shared" si="6"/>
        <v>0</v>
      </c>
      <c r="J29" s="66">
        <f t="shared" si="6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95" t="s">
        <v>55</v>
      </c>
      <c r="B31" s="95"/>
      <c r="C31" s="95"/>
      <c r="D31" s="95"/>
      <c r="E31" s="95"/>
      <c r="F31" s="95"/>
      <c r="G31" s="95"/>
      <c r="H31" s="95"/>
      <c r="I31" s="95"/>
      <c r="J31" s="95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52" t="s">
        <v>99</v>
      </c>
      <c r="G33" s="52" t="s">
        <v>98</v>
      </c>
      <c r="H33" s="52" t="s">
        <v>97</v>
      </c>
      <c r="I33" s="52" t="s">
        <v>39</v>
      </c>
      <c r="J33" s="52" t="s">
        <v>95</v>
      </c>
    </row>
    <row r="34" spans="1:10" x14ac:dyDescent="0.25">
      <c r="A34" s="89" t="s">
        <v>59</v>
      </c>
      <c r="B34" s="90"/>
      <c r="C34" s="90"/>
      <c r="D34" s="90"/>
      <c r="E34" s="91"/>
      <c r="F34" s="63">
        <v>0</v>
      </c>
      <c r="G34" s="63">
        <f>F37</f>
        <v>0</v>
      </c>
      <c r="H34" s="63">
        <f>G37</f>
        <v>0</v>
      </c>
      <c r="I34" s="63">
        <f>H37</f>
        <v>0</v>
      </c>
      <c r="J34" s="64">
        <f>I37</f>
        <v>0</v>
      </c>
    </row>
    <row r="35" spans="1:10" ht="28.5" customHeight="1" x14ac:dyDescent="0.25">
      <c r="A35" s="89" t="s">
        <v>62</v>
      </c>
      <c r="B35" s="90"/>
      <c r="C35" s="90"/>
      <c r="D35" s="90"/>
      <c r="E35" s="91"/>
      <c r="F35" s="63">
        <v>0</v>
      </c>
      <c r="G35" s="63">
        <v>0</v>
      </c>
      <c r="H35" s="63">
        <v>0</v>
      </c>
      <c r="I35" s="63">
        <v>0</v>
      </c>
      <c r="J35" s="64">
        <v>0</v>
      </c>
    </row>
    <row r="36" spans="1:10" x14ac:dyDescent="0.25">
      <c r="A36" s="89" t="s">
        <v>63</v>
      </c>
      <c r="B36" s="96"/>
      <c r="C36" s="96"/>
      <c r="D36" s="96"/>
      <c r="E36" s="97"/>
      <c r="F36" s="63">
        <v>0</v>
      </c>
      <c r="G36" s="63">
        <v>0</v>
      </c>
      <c r="H36" s="63">
        <v>0</v>
      </c>
      <c r="I36" s="63">
        <v>0</v>
      </c>
      <c r="J36" s="64">
        <v>0</v>
      </c>
    </row>
    <row r="37" spans="1:10" ht="15" customHeight="1" x14ac:dyDescent="0.25">
      <c r="A37" s="85" t="s">
        <v>60</v>
      </c>
      <c r="B37" s="86"/>
      <c r="C37" s="86"/>
      <c r="D37" s="86"/>
      <c r="E37" s="86"/>
      <c r="F37" s="67">
        <f>F34-F35+F36</f>
        <v>0</v>
      </c>
      <c r="G37" s="67">
        <f t="shared" ref="G37:J37" si="7">G34-G35+G36</f>
        <v>0</v>
      </c>
      <c r="H37" s="67">
        <f t="shared" si="7"/>
        <v>0</v>
      </c>
      <c r="I37" s="67">
        <f t="shared" si="7"/>
        <v>0</v>
      </c>
      <c r="J37" s="68">
        <f t="shared" si="7"/>
        <v>0</v>
      </c>
    </row>
    <row r="38" spans="1:10" ht="17.25" customHeight="1" x14ac:dyDescent="0.25"/>
    <row r="39" spans="1:10" x14ac:dyDescent="0.25">
      <c r="A39" s="83" t="s">
        <v>100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topLeftCell="A7" workbookViewId="0">
      <selection activeCell="E27" sqref="E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7" t="s">
        <v>96</v>
      </c>
      <c r="B1" s="87"/>
      <c r="C1" s="87"/>
      <c r="D1" s="87"/>
      <c r="E1" s="87"/>
      <c r="F1" s="87"/>
      <c r="G1" s="87"/>
      <c r="H1" s="8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7" t="s">
        <v>19</v>
      </c>
      <c r="B3" s="87"/>
      <c r="C3" s="87"/>
      <c r="D3" s="87"/>
      <c r="E3" s="87"/>
      <c r="F3" s="87"/>
      <c r="G3" s="87"/>
      <c r="H3" s="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7" t="s">
        <v>4</v>
      </c>
      <c r="B5" s="87"/>
      <c r="C5" s="87"/>
      <c r="D5" s="87"/>
      <c r="E5" s="87"/>
      <c r="F5" s="87"/>
      <c r="G5" s="87"/>
      <c r="H5" s="8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7" t="s">
        <v>40</v>
      </c>
      <c r="B7" s="87"/>
      <c r="C7" s="87"/>
      <c r="D7" s="87"/>
      <c r="E7" s="87"/>
      <c r="F7" s="87"/>
      <c r="G7" s="87"/>
      <c r="H7" s="8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103</v>
      </c>
      <c r="E9" s="19" t="s">
        <v>98</v>
      </c>
      <c r="F9" s="19" t="s">
        <v>102</v>
      </c>
      <c r="G9" s="19" t="s">
        <v>31</v>
      </c>
      <c r="H9" s="19" t="s">
        <v>101</v>
      </c>
    </row>
    <row r="10" spans="1:8" x14ac:dyDescent="0.25">
      <c r="A10" s="36"/>
      <c r="B10" s="37"/>
      <c r="C10" s="35" t="s">
        <v>0</v>
      </c>
      <c r="D10" s="69">
        <f>D11</f>
        <v>468954.6</v>
      </c>
      <c r="E10" s="69">
        <f t="shared" ref="E10:H10" si="0">E11</f>
        <v>583840</v>
      </c>
      <c r="F10" s="69">
        <f t="shared" si="0"/>
        <v>778000</v>
      </c>
      <c r="G10" s="69">
        <f t="shared" si="0"/>
        <v>778000</v>
      </c>
      <c r="H10" s="69">
        <f t="shared" si="0"/>
        <v>778000</v>
      </c>
    </row>
    <row r="11" spans="1:8" s="57" customFormat="1" ht="15.75" customHeight="1" x14ac:dyDescent="0.25">
      <c r="A11" s="11">
        <v>6</v>
      </c>
      <c r="B11" s="11"/>
      <c r="C11" s="11" t="s">
        <v>7</v>
      </c>
      <c r="D11" s="70">
        <f>SUM(D12:D15)</f>
        <v>468954.6</v>
      </c>
      <c r="E11" s="70">
        <f t="shared" ref="E11:H11" si="1">SUM(E12:E15)</f>
        <v>583840</v>
      </c>
      <c r="F11" s="70">
        <f t="shared" si="1"/>
        <v>778000</v>
      </c>
      <c r="G11" s="70">
        <f t="shared" si="1"/>
        <v>778000</v>
      </c>
      <c r="H11" s="70">
        <f t="shared" si="1"/>
        <v>778000</v>
      </c>
    </row>
    <row r="12" spans="1:8" ht="38.25" x14ac:dyDescent="0.25">
      <c r="A12" s="11"/>
      <c r="B12" s="15">
        <v>63</v>
      </c>
      <c r="C12" s="15" t="s">
        <v>27</v>
      </c>
      <c r="D12" s="71">
        <v>2855.97</v>
      </c>
      <c r="E12" s="71">
        <v>0</v>
      </c>
      <c r="F12" s="72">
        <v>0</v>
      </c>
      <c r="G12" s="72">
        <v>0</v>
      </c>
      <c r="H12" s="72">
        <v>0</v>
      </c>
    </row>
    <row r="13" spans="1:8" x14ac:dyDescent="0.25">
      <c r="A13" s="12"/>
      <c r="B13" s="12">
        <v>64</v>
      </c>
      <c r="C13" s="12" t="s">
        <v>65</v>
      </c>
      <c r="D13" s="71">
        <v>0.13</v>
      </c>
      <c r="E13" s="72">
        <v>0</v>
      </c>
      <c r="F13" s="72">
        <v>0</v>
      </c>
      <c r="G13" s="72">
        <v>0</v>
      </c>
      <c r="H13" s="72">
        <v>0</v>
      </c>
    </row>
    <row r="14" spans="1:8" ht="51" x14ac:dyDescent="0.25">
      <c r="A14" s="12"/>
      <c r="B14" s="12">
        <v>66</v>
      </c>
      <c r="C14" s="56" t="s">
        <v>67</v>
      </c>
      <c r="D14" s="71">
        <v>9426.01</v>
      </c>
      <c r="E14" s="72">
        <v>6000</v>
      </c>
      <c r="F14" s="72">
        <v>6000</v>
      </c>
      <c r="G14" s="72">
        <v>6000</v>
      </c>
      <c r="H14" s="72">
        <v>6000</v>
      </c>
    </row>
    <row r="15" spans="1:8" ht="38.25" x14ac:dyDescent="0.25">
      <c r="A15" s="12"/>
      <c r="B15" s="12">
        <v>67</v>
      </c>
      <c r="C15" s="15" t="s">
        <v>28</v>
      </c>
      <c r="D15" s="71">
        <v>456672.49</v>
      </c>
      <c r="E15" s="72">
        <v>577840</v>
      </c>
      <c r="F15" s="72">
        <v>772000</v>
      </c>
      <c r="G15" s="72">
        <v>772000</v>
      </c>
      <c r="H15" s="72">
        <v>772000</v>
      </c>
    </row>
    <row r="18" spans="1:8" ht="15.75" x14ac:dyDescent="0.25">
      <c r="A18" s="87" t="s">
        <v>41</v>
      </c>
      <c r="B18" s="105"/>
      <c r="C18" s="105"/>
      <c r="D18" s="105"/>
      <c r="E18" s="105"/>
      <c r="F18" s="105"/>
      <c r="G18" s="105"/>
      <c r="H18" s="105"/>
    </row>
    <row r="19" spans="1:8" ht="18" x14ac:dyDescent="0.25">
      <c r="A19" s="4"/>
      <c r="B19" s="4"/>
      <c r="C19" s="4"/>
      <c r="D19" s="4"/>
      <c r="E19" s="4"/>
      <c r="F19" s="4"/>
      <c r="G19" s="5"/>
      <c r="H19" s="5"/>
    </row>
    <row r="20" spans="1:8" ht="25.5" x14ac:dyDescent="0.25">
      <c r="A20" s="19" t="s">
        <v>5</v>
      </c>
      <c r="B20" s="18" t="s">
        <v>6</v>
      </c>
      <c r="C20" s="18" t="s">
        <v>8</v>
      </c>
      <c r="D20" s="18" t="s">
        <v>103</v>
      </c>
      <c r="E20" s="19" t="s">
        <v>98</v>
      </c>
      <c r="F20" s="19" t="s">
        <v>102</v>
      </c>
      <c r="G20" s="19" t="s">
        <v>31</v>
      </c>
      <c r="H20" s="19" t="s">
        <v>101</v>
      </c>
    </row>
    <row r="21" spans="1:8" x14ac:dyDescent="0.25">
      <c r="A21" s="36"/>
      <c r="B21" s="37"/>
      <c r="C21" s="35" t="s">
        <v>1</v>
      </c>
      <c r="D21" s="69">
        <f>D22+D26</f>
        <v>469351.39999999997</v>
      </c>
      <c r="E21" s="69">
        <f t="shared" ref="E21:H21" si="2">E22+E26</f>
        <v>583840</v>
      </c>
      <c r="F21" s="69">
        <f t="shared" si="2"/>
        <v>778000</v>
      </c>
      <c r="G21" s="69">
        <f t="shared" si="2"/>
        <v>778000</v>
      </c>
      <c r="H21" s="69">
        <f t="shared" si="2"/>
        <v>778000</v>
      </c>
    </row>
    <row r="22" spans="1:8" s="57" customFormat="1" ht="15.75" customHeight="1" x14ac:dyDescent="0.25">
      <c r="A22" s="11">
        <v>3</v>
      </c>
      <c r="B22" s="11"/>
      <c r="C22" s="11" t="s">
        <v>9</v>
      </c>
      <c r="D22" s="70">
        <f>SUM(D23:D25)</f>
        <v>465913.39999999997</v>
      </c>
      <c r="E22" s="70">
        <f t="shared" ref="E22:H22" si="3">SUM(E23:E25)</f>
        <v>582740</v>
      </c>
      <c r="F22" s="70">
        <f t="shared" si="3"/>
        <v>771000</v>
      </c>
      <c r="G22" s="70">
        <f t="shared" si="3"/>
        <v>774500</v>
      </c>
      <c r="H22" s="70">
        <f t="shared" si="3"/>
        <v>775500</v>
      </c>
    </row>
    <row r="23" spans="1:8" ht="15.75" customHeight="1" x14ac:dyDescent="0.25">
      <c r="A23" s="11"/>
      <c r="B23" s="15">
        <v>31</v>
      </c>
      <c r="C23" s="15" t="s">
        <v>10</v>
      </c>
      <c r="D23" s="71">
        <v>386573.36</v>
      </c>
      <c r="E23" s="72">
        <v>505400</v>
      </c>
      <c r="F23" s="72">
        <v>701700</v>
      </c>
      <c r="G23" s="72">
        <v>707200</v>
      </c>
      <c r="H23" s="72">
        <v>708700</v>
      </c>
    </row>
    <row r="24" spans="1:8" x14ac:dyDescent="0.25">
      <c r="A24" s="12"/>
      <c r="B24" s="12">
        <v>32</v>
      </c>
      <c r="C24" s="12" t="s">
        <v>22</v>
      </c>
      <c r="D24" s="71">
        <v>78440.039999999994</v>
      </c>
      <c r="E24" s="72">
        <v>76540</v>
      </c>
      <c r="F24" s="72">
        <v>69000</v>
      </c>
      <c r="G24" s="72">
        <v>67300</v>
      </c>
      <c r="H24" s="72">
        <v>66800</v>
      </c>
    </row>
    <row r="25" spans="1:8" x14ac:dyDescent="0.25">
      <c r="A25" s="12"/>
      <c r="B25" s="12">
        <v>34</v>
      </c>
      <c r="C25" s="12" t="s">
        <v>69</v>
      </c>
      <c r="D25" s="71">
        <v>900</v>
      </c>
      <c r="E25" s="72">
        <v>800</v>
      </c>
      <c r="F25" s="72">
        <v>300</v>
      </c>
      <c r="G25" s="72">
        <v>0</v>
      </c>
      <c r="H25" s="72">
        <v>0</v>
      </c>
    </row>
    <row r="26" spans="1:8" s="57" customFormat="1" ht="25.5" x14ac:dyDescent="0.25">
      <c r="A26" s="14">
        <v>4</v>
      </c>
      <c r="B26" s="14"/>
      <c r="C26" s="23" t="s">
        <v>11</v>
      </c>
      <c r="D26" s="70">
        <f>D27</f>
        <v>3438</v>
      </c>
      <c r="E26" s="70">
        <f t="shared" ref="E26:H26" si="4">E27</f>
        <v>1100</v>
      </c>
      <c r="F26" s="70">
        <f t="shared" si="4"/>
        <v>7000</v>
      </c>
      <c r="G26" s="70">
        <f t="shared" si="4"/>
        <v>3500</v>
      </c>
      <c r="H26" s="70">
        <f t="shared" si="4"/>
        <v>2500</v>
      </c>
    </row>
    <row r="27" spans="1:8" ht="38.25" x14ac:dyDescent="0.25">
      <c r="A27" s="15"/>
      <c r="B27" s="12">
        <v>42</v>
      </c>
      <c r="C27" s="15" t="s">
        <v>29</v>
      </c>
      <c r="D27" s="71">
        <v>3438</v>
      </c>
      <c r="E27" s="72">
        <v>1100</v>
      </c>
      <c r="F27" s="72">
        <v>7000</v>
      </c>
      <c r="G27" s="72">
        <v>3500</v>
      </c>
      <c r="H27" s="73">
        <v>2500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topLeftCell="A17" workbookViewId="0">
      <selection activeCell="A31" sqref="A31"/>
    </sheetView>
  </sheetViews>
  <sheetFormatPr defaultRowHeight="15" x14ac:dyDescent="0.25"/>
  <cols>
    <col min="1" max="1" width="68.140625" customWidth="1"/>
    <col min="2" max="6" width="25.28515625" customWidth="1"/>
  </cols>
  <sheetData>
    <row r="1" spans="1:6" ht="42" customHeight="1" x14ac:dyDescent="0.25">
      <c r="A1" s="87" t="s">
        <v>96</v>
      </c>
      <c r="B1" s="87"/>
      <c r="C1" s="87"/>
      <c r="D1" s="87"/>
      <c r="E1" s="87"/>
      <c r="F1" s="8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7" t="s">
        <v>19</v>
      </c>
      <c r="B3" s="87"/>
      <c r="C3" s="87"/>
      <c r="D3" s="87"/>
      <c r="E3" s="87"/>
      <c r="F3" s="8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87" t="s">
        <v>4</v>
      </c>
      <c r="B5" s="87"/>
      <c r="C5" s="87"/>
      <c r="D5" s="87"/>
      <c r="E5" s="87"/>
      <c r="F5" s="8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87" t="s">
        <v>42</v>
      </c>
      <c r="B7" s="87"/>
      <c r="C7" s="87"/>
      <c r="D7" s="87"/>
      <c r="E7" s="87"/>
      <c r="F7" s="8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44</v>
      </c>
      <c r="B9" s="18" t="s">
        <v>103</v>
      </c>
      <c r="C9" s="19" t="s">
        <v>98</v>
      </c>
      <c r="D9" s="19" t="s">
        <v>102</v>
      </c>
      <c r="E9" s="19" t="s">
        <v>31</v>
      </c>
      <c r="F9" s="19" t="s">
        <v>101</v>
      </c>
    </row>
    <row r="10" spans="1:6" s="57" customFormat="1" x14ac:dyDescent="0.25">
      <c r="A10" s="38" t="s">
        <v>0</v>
      </c>
      <c r="B10" s="69">
        <f>B11+B13+B17</f>
        <v>468954.6</v>
      </c>
      <c r="C10" s="69">
        <f t="shared" ref="C10" si="0">C11+C13+C17</f>
        <v>583840</v>
      </c>
      <c r="D10" s="69">
        <f>D11+D17+D15</f>
        <v>778000</v>
      </c>
      <c r="E10" s="69">
        <f t="shared" ref="E10:F10" si="1">E11+E17+E15</f>
        <v>778000</v>
      </c>
      <c r="F10" s="69">
        <f t="shared" si="1"/>
        <v>778000</v>
      </c>
    </row>
    <row r="11" spans="1:6" s="57" customFormat="1" x14ac:dyDescent="0.25">
      <c r="A11" s="23" t="s">
        <v>72</v>
      </c>
      <c r="B11" s="74">
        <f>B12</f>
        <v>456672.49</v>
      </c>
      <c r="C11" s="74">
        <f t="shared" ref="C11:F11" si="2">C12</f>
        <v>577840</v>
      </c>
      <c r="D11" s="74">
        <f t="shared" si="2"/>
        <v>772000</v>
      </c>
      <c r="E11" s="74">
        <f t="shared" si="2"/>
        <v>772000</v>
      </c>
      <c r="F11" s="74">
        <f t="shared" si="2"/>
        <v>772000</v>
      </c>
    </row>
    <row r="12" spans="1:6" x14ac:dyDescent="0.25">
      <c r="A12" s="13" t="s">
        <v>70</v>
      </c>
      <c r="B12" s="72">
        <v>456672.49</v>
      </c>
      <c r="C12" s="72">
        <v>577840</v>
      </c>
      <c r="D12" s="72">
        <v>772000</v>
      </c>
      <c r="E12" s="72">
        <v>772000</v>
      </c>
      <c r="F12" s="72">
        <v>772000</v>
      </c>
    </row>
    <row r="13" spans="1:6" s="57" customFormat="1" x14ac:dyDescent="0.25">
      <c r="A13" s="25" t="s">
        <v>71</v>
      </c>
      <c r="B13" s="75">
        <f>B14</f>
        <v>9426.14</v>
      </c>
      <c r="C13" s="75">
        <f t="shared" ref="C13:F15" si="3">C14</f>
        <v>6000</v>
      </c>
      <c r="D13" s="75"/>
      <c r="E13" s="75"/>
      <c r="F13" s="75"/>
    </row>
    <row r="14" spans="1:6" x14ac:dyDescent="0.25">
      <c r="A14" s="13" t="s">
        <v>73</v>
      </c>
      <c r="B14" s="72">
        <v>9426.14</v>
      </c>
      <c r="C14" s="72">
        <v>6000</v>
      </c>
      <c r="D14" s="72"/>
      <c r="E14" s="72"/>
      <c r="F14" s="72"/>
    </row>
    <row r="15" spans="1:6" x14ac:dyDescent="0.25">
      <c r="A15" s="25" t="s">
        <v>104</v>
      </c>
      <c r="B15" s="72"/>
      <c r="C15" s="72"/>
      <c r="D15" s="75">
        <f t="shared" si="3"/>
        <v>6000</v>
      </c>
      <c r="E15" s="75">
        <f t="shared" si="3"/>
        <v>6000</v>
      </c>
      <c r="F15" s="75">
        <f t="shared" si="3"/>
        <v>6000</v>
      </c>
    </row>
    <row r="16" spans="1:6" x14ac:dyDescent="0.25">
      <c r="A16" s="13" t="s">
        <v>108</v>
      </c>
      <c r="B16" s="72"/>
      <c r="C16" s="72"/>
      <c r="D16" s="72">
        <v>6000</v>
      </c>
      <c r="E16" s="72">
        <v>6000</v>
      </c>
      <c r="F16" s="72">
        <v>6000</v>
      </c>
    </row>
    <row r="17" spans="1:6" s="57" customFormat="1" x14ac:dyDescent="0.25">
      <c r="A17" s="25" t="s">
        <v>74</v>
      </c>
      <c r="B17" s="75">
        <f>SUM(B18:B18)</f>
        <v>2855.97</v>
      </c>
      <c r="C17" s="75">
        <f>SUM(C18:C18)</f>
        <v>0</v>
      </c>
      <c r="D17" s="75"/>
      <c r="E17" s="75"/>
      <c r="F17" s="75"/>
    </row>
    <row r="18" spans="1:6" x14ac:dyDescent="0.25">
      <c r="A18" s="13" t="s">
        <v>75</v>
      </c>
      <c r="B18" s="72">
        <v>2855.97</v>
      </c>
      <c r="C18" s="72">
        <v>0</v>
      </c>
      <c r="D18" s="72"/>
      <c r="E18" s="72"/>
      <c r="F18" s="72"/>
    </row>
    <row r="21" spans="1:6" ht="15.75" customHeight="1" x14ac:dyDescent="0.25">
      <c r="A21" s="87" t="s">
        <v>43</v>
      </c>
      <c r="B21" s="87"/>
      <c r="C21" s="87"/>
      <c r="D21" s="87"/>
      <c r="E21" s="87"/>
      <c r="F21" s="87"/>
    </row>
    <row r="22" spans="1:6" ht="18" x14ac:dyDescent="0.25">
      <c r="A22" s="4"/>
      <c r="B22" s="4"/>
      <c r="C22" s="4"/>
      <c r="D22" s="4"/>
      <c r="E22" s="5"/>
      <c r="F22" s="5"/>
    </row>
    <row r="23" spans="1:6" ht="25.5" x14ac:dyDescent="0.25">
      <c r="A23" s="19" t="s">
        <v>44</v>
      </c>
      <c r="B23" s="18" t="s">
        <v>103</v>
      </c>
      <c r="C23" s="19" t="s">
        <v>98</v>
      </c>
      <c r="D23" s="19" t="s">
        <v>102</v>
      </c>
      <c r="E23" s="19" t="s">
        <v>31</v>
      </c>
      <c r="F23" s="19" t="s">
        <v>101</v>
      </c>
    </row>
    <row r="24" spans="1:6" x14ac:dyDescent="0.25">
      <c r="A24" s="38" t="s">
        <v>1</v>
      </c>
      <c r="B24" s="69">
        <f>B25+B27+B31+B33</f>
        <v>469351.39999999997</v>
      </c>
      <c r="C24" s="69">
        <f>C25+C27+C31+C33</f>
        <v>583840</v>
      </c>
      <c r="D24" s="69">
        <f>D25+D29</f>
        <v>778000</v>
      </c>
      <c r="E24" s="69">
        <f t="shared" ref="E24:F24" si="4">E25+E29</f>
        <v>778000</v>
      </c>
      <c r="F24" s="69">
        <f t="shared" si="4"/>
        <v>778000</v>
      </c>
    </row>
    <row r="25" spans="1:6" s="57" customFormat="1" x14ac:dyDescent="0.25">
      <c r="A25" s="25" t="s">
        <v>72</v>
      </c>
      <c r="B25" s="75">
        <f>B26</f>
        <v>456672.49</v>
      </c>
      <c r="C25" s="75">
        <f t="shared" ref="C25:F25" si="5">C26</f>
        <v>577840</v>
      </c>
      <c r="D25" s="75">
        <f t="shared" si="5"/>
        <v>772000</v>
      </c>
      <c r="E25" s="75">
        <f t="shared" si="5"/>
        <v>772000</v>
      </c>
      <c r="F25" s="75">
        <f t="shared" si="5"/>
        <v>772000</v>
      </c>
    </row>
    <row r="26" spans="1:6" x14ac:dyDescent="0.25">
      <c r="A26" s="13" t="s">
        <v>70</v>
      </c>
      <c r="B26" s="71">
        <v>456672.49</v>
      </c>
      <c r="C26" s="72">
        <v>577840</v>
      </c>
      <c r="D26" s="72">
        <v>772000</v>
      </c>
      <c r="E26" s="72">
        <v>772000</v>
      </c>
      <c r="F26" s="72">
        <v>772000</v>
      </c>
    </row>
    <row r="27" spans="1:6" s="57" customFormat="1" x14ac:dyDescent="0.25">
      <c r="A27" s="25" t="s">
        <v>71</v>
      </c>
      <c r="B27" s="75">
        <f>B28</f>
        <v>9426.14</v>
      </c>
      <c r="C27" s="75">
        <f>SUM(C28:C34)</f>
        <v>6000</v>
      </c>
      <c r="D27" s="75"/>
      <c r="E27" s="75"/>
      <c r="F27" s="75"/>
    </row>
    <row r="28" spans="1:6" x14ac:dyDescent="0.25">
      <c r="A28" s="13" t="s">
        <v>73</v>
      </c>
      <c r="B28" s="71">
        <v>9426.14</v>
      </c>
      <c r="C28" s="72">
        <v>6000</v>
      </c>
      <c r="D28" s="72"/>
      <c r="E28" s="72"/>
      <c r="F28" s="72"/>
    </row>
    <row r="29" spans="1:6" x14ac:dyDescent="0.25">
      <c r="A29" s="25" t="s">
        <v>104</v>
      </c>
      <c r="B29" s="71"/>
      <c r="C29" s="72"/>
      <c r="D29" s="75">
        <f t="shared" ref="D29:F29" si="6">D30</f>
        <v>6000</v>
      </c>
      <c r="E29" s="75">
        <f t="shared" si="6"/>
        <v>6000</v>
      </c>
      <c r="F29" s="75">
        <f t="shared" si="6"/>
        <v>6000</v>
      </c>
    </row>
    <row r="30" spans="1:6" x14ac:dyDescent="0.25">
      <c r="A30" s="13" t="s">
        <v>108</v>
      </c>
      <c r="B30" s="71"/>
      <c r="C30" s="72"/>
      <c r="D30" s="72">
        <v>6000</v>
      </c>
      <c r="E30" s="72">
        <v>6000</v>
      </c>
      <c r="F30" s="72">
        <v>6000</v>
      </c>
    </row>
    <row r="31" spans="1:6" s="57" customFormat="1" x14ac:dyDescent="0.25">
      <c r="A31" s="25" t="s">
        <v>74</v>
      </c>
      <c r="B31" s="75">
        <f>SUM(B32:B32)</f>
        <v>2855.97</v>
      </c>
      <c r="C31" s="75">
        <f>SUM(C32:C32)</f>
        <v>0</v>
      </c>
      <c r="D31" s="75"/>
      <c r="E31" s="75"/>
      <c r="F31" s="75"/>
    </row>
    <row r="32" spans="1:6" x14ac:dyDescent="0.25">
      <c r="A32" s="13" t="s">
        <v>75</v>
      </c>
      <c r="B32" s="71">
        <v>2855.97</v>
      </c>
      <c r="C32" s="72">
        <v>0</v>
      </c>
      <c r="D32" s="72"/>
      <c r="E32" s="72"/>
      <c r="F32" s="72"/>
    </row>
    <row r="33" spans="1:6" s="57" customFormat="1" x14ac:dyDescent="0.25">
      <c r="A33" s="25" t="s">
        <v>91</v>
      </c>
      <c r="B33" s="75">
        <f>B34</f>
        <v>396.8</v>
      </c>
      <c r="C33" s="75">
        <f t="shared" ref="C33" si="7">C34</f>
        <v>0</v>
      </c>
      <c r="D33" s="75"/>
      <c r="E33" s="75"/>
      <c r="F33" s="75"/>
    </row>
    <row r="34" spans="1:6" x14ac:dyDescent="0.25">
      <c r="A34" s="13" t="s">
        <v>92</v>
      </c>
      <c r="B34" s="71">
        <v>396.8</v>
      </c>
      <c r="C34" s="72">
        <v>0</v>
      </c>
      <c r="D34" s="72"/>
      <c r="E34" s="72"/>
      <c r="F34" s="72"/>
    </row>
  </sheetData>
  <mergeCells count="5"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E12" sqref="E12:F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7" t="s">
        <v>96</v>
      </c>
      <c r="B1" s="87"/>
      <c r="C1" s="87"/>
      <c r="D1" s="87"/>
      <c r="E1" s="87"/>
      <c r="F1" s="8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7" t="s">
        <v>19</v>
      </c>
      <c r="B3" s="87"/>
      <c r="C3" s="87"/>
      <c r="D3" s="87"/>
      <c r="E3" s="100"/>
      <c r="F3" s="10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7" t="s">
        <v>4</v>
      </c>
      <c r="B5" s="88"/>
      <c r="C5" s="88"/>
      <c r="D5" s="88"/>
      <c r="E5" s="88"/>
      <c r="F5" s="8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7" t="s">
        <v>12</v>
      </c>
      <c r="B7" s="105"/>
      <c r="C7" s="105"/>
      <c r="D7" s="105"/>
      <c r="E7" s="105"/>
      <c r="F7" s="10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44</v>
      </c>
      <c r="B9" s="18" t="s">
        <v>103</v>
      </c>
      <c r="C9" s="19" t="s">
        <v>98</v>
      </c>
      <c r="D9" s="19" t="s">
        <v>102</v>
      </c>
      <c r="E9" s="19" t="s">
        <v>31</v>
      </c>
      <c r="F9" s="19" t="s">
        <v>101</v>
      </c>
    </row>
    <row r="10" spans="1:6" s="57" customFormat="1" ht="15.75" customHeight="1" x14ac:dyDescent="0.25">
      <c r="A10" s="11" t="s">
        <v>13</v>
      </c>
      <c r="B10" s="76">
        <f>B11+B13</f>
        <v>469351.39999999997</v>
      </c>
      <c r="C10" s="76">
        <f t="shared" ref="C10:F10" si="0">C11+C13</f>
        <v>583840</v>
      </c>
      <c r="D10" s="76">
        <f t="shared" si="0"/>
        <v>778000</v>
      </c>
      <c r="E10" s="76">
        <f t="shared" si="0"/>
        <v>778000</v>
      </c>
      <c r="F10" s="76">
        <f t="shared" si="0"/>
        <v>778000</v>
      </c>
    </row>
    <row r="11" spans="1:6" s="57" customFormat="1" ht="15.75" customHeight="1" x14ac:dyDescent="0.25">
      <c r="A11" s="11" t="s">
        <v>14</v>
      </c>
      <c r="B11" s="70">
        <f>B12</f>
        <v>466495.43</v>
      </c>
      <c r="C11" s="70">
        <f t="shared" ref="C11:F11" si="1">C12</f>
        <v>583840</v>
      </c>
      <c r="D11" s="70">
        <f t="shared" si="1"/>
        <v>778000</v>
      </c>
      <c r="E11" s="70">
        <f t="shared" si="1"/>
        <v>778000</v>
      </c>
      <c r="F11" s="70">
        <f t="shared" si="1"/>
        <v>778000</v>
      </c>
    </row>
    <row r="12" spans="1:6" x14ac:dyDescent="0.25">
      <c r="A12" s="58" t="s">
        <v>15</v>
      </c>
      <c r="B12" s="71">
        <v>466495.43</v>
      </c>
      <c r="C12" s="72">
        <v>583840</v>
      </c>
      <c r="D12" s="72">
        <v>778000</v>
      </c>
      <c r="E12" s="72">
        <v>778000</v>
      </c>
      <c r="F12" s="72">
        <v>778000</v>
      </c>
    </row>
    <row r="13" spans="1:6" s="57" customFormat="1" ht="25.5" x14ac:dyDescent="0.25">
      <c r="A13" s="11" t="s">
        <v>76</v>
      </c>
      <c r="B13" s="70">
        <f>B14</f>
        <v>2855.97</v>
      </c>
      <c r="C13" s="70">
        <f t="shared" ref="C13:F13" si="2">C14</f>
        <v>0</v>
      </c>
      <c r="D13" s="70">
        <f t="shared" si="2"/>
        <v>0</v>
      </c>
      <c r="E13" s="70">
        <f t="shared" si="2"/>
        <v>0</v>
      </c>
      <c r="F13" s="70">
        <f t="shared" si="2"/>
        <v>0</v>
      </c>
    </row>
    <row r="14" spans="1:6" x14ac:dyDescent="0.25">
      <c r="A14" s="17" t="s">
        <v>77</v>
      </c>
      <c r="B14" s="71">
        <v>2855.97</v>
      </c>
      <c r="C14" s="72">
        <v>0</v>
      </c>
      <c r="D14" s="72">
        <v>0</v>
      </c>
      <c r="E14" s="72">
        <v>0</v>
      </c>
      <c r="F14" s="73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7" sqref="D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7" t="s">
        <v>96</v>
      </c>
      <c r="B1" s="87"/>
      <c r="C1" s="87"/>
      <c r="D1" s="87"/>
      <c r="E1" s="87"/>
      <c r="F1" s="87"/>
      <c r="G1" s="87"/>
      <c r="H1" s="8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7" t="s">
        <v>19</v>
      </c>
      <c r="B3" s="87"/>
      <c r="C3" s="87"/>
      <c r="D3" s="87"/>
      <c r="E3" s="87"/>
      <c r="F3" s="87"/>
      <c r="G3" s="87"/>
      <c r="H3" s="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7" t="s">
        <v>49</v>
      </c>
      <c r="B5" s="87"/>
      <c r="C5" s="87"/>
      <c r="D5" s="87"/>
      <c r="E5" s="87"/>
      <c r="F5" s="87"/>
      <c r="G5" s="87"/>
      <c r="H5" s="8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30</v>
      </c>
      <c r="D7" s="18" t="s">
        <v>103</v>
      </c>
      <c r="E7" s="19" t="s">
        <v>98</v>
      </c>
      <c r="F7" s="19" t="s">
        <v>102</v>
      </c>
      <c r="G7" s="19" t="s">
        <v>31</v>
      </c>
      <c r="H7" s="19" t="s">
        <v>101</v>
      </c>
    </row>
    <row r="8" spans="1:8" x14ac:dyDescent="0.25">
      <c r="A8" s="36"/>
      <c r="B8" s="37"/>
      <c r="C8" s="35" t="s">
        <v>51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9"/>
      <c r="D11" s="8"/>
      <c r="E11" s="9"/>
      <c r="F11" s="9"/>
      <c r="G11" s="9"/>
      <c r="H11" s="9"/>
    </row>
    <row r="12" spans="1:8" x14ac:dyDescent="0.25">
      <c r="A12" s="11"/>
      <c r="B12" s="15"/>
      <c r="C12" s="35" t="s">
        <v>54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: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7" t="s">
        <v>96</v>
      </c>
      <c r="B1" s="87"/>
      <c r="C1" s="87"/>
      <c r="D1" s="87"/>
      <c r="E1" s="87"/>
      <c r="F1" s="8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7" t="s">
        <v>19</v>
      </c>
      <c r="B3" s="87"/>
      <c r="C3" s="87"/>
      <c r="D3" s="87"/>
      <c r="E3" s="87"/>
      <c r="F3" s="8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7" t="s">
        <v>50</v>
      </c>
      <c r="B5" s="87"/>
      <c r="C5" s="87"/>
      <c r="D5" s="87"/>
      <c r="E5" s="87"/>
      <c r="F5" s="8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44</v>
      </c>
      <c r="B7" s="18" t="s">
        <v>103</v>
      </c>
      <c r="C7" s="19" t="s">
        <v>98</v>
      </c>
      <c r="D7" s="19" t="s">
        <v>102</v>
      </c>
      <c r="E7" s="19" t="s">
        <v>31</v>
      </c>
      <c r="F7" s="19" t="s">
        <v>101</v>
      </c>
    </row>
    <row r="8" spans="1:6" x14ac:dyDescent="0.25">
      <c r="A8" s="11" t="s">
        <v>51</v>
      </c>
      <c r="B8" s="8"/>
      <c r="C8" s="9"/>
      <c r="D8" s="9"/>
      <c r="E8" s="9"/>
      <c r="F8" s="9"/>
    </row>
    <row r="9" spans="1:6" ht="25.5" x14ac:dyDescent="0.25">
      <c r="A9" s="11" t="s">
        <v>52</v>
      </c>
      <c r="B9" s="8"/>
      <c r="C9" s="9"/>
      <c r="D9" s="9"/>
      <c r="E9" s="9"/>
      <c r="F9" s="9"/>
    </row>
    <row r="10" spans="1:6" ht="25.5" x14ac:dyDescent="0.25">
      <c r="A10" s="16" t="s">
        <v>53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54</v>
      </c>
      <c r="B12" s="8"/>
      <c r="C12" s="9"/>
      <c r="D12" s="9"/>
      <c r="E12" s="9"/>
      <c r="F12" s="9"/>
    </row>
    <row r="13" spans="1:6" x14ac:dyDescent="0.25">
      <c r="A13" s="23" t="s">
        <v>45</v>
      </c>
      <c r="B13" s="8"/>
      <c r="C13" s="9"/>
      <c r="D13" s="9"/>
      <c r="E13" s="9"/>
      <c r="F13" s="9"/>
    </row>
    <row r="14" spans="1:6" x14ac:dyDescent="0.25">
      <c r="A14" s="13" t="s">
        <v>46</v>
      </c>
      <c r="B14" s="8"/>
      <c r="C14" s="9"/>
      <c r="D14" s="9"/>
      <c r="E14" s="9"/>
      <c r="F14" s="10"/>
    </row>
    <row r="15" spans="1:6" x14ac:dyDescent="0.25">
      <c r="A15" s="23" t="s">
        <v>47</v>
      </c>
      <c r="B15" s="8"/>
      <c r="C15" s="9"/>
      <c r="D15" s="9"/>
      <c r="E15" s="9"/>
      <c r="F15" s="10"/>
    </row>
    <row r="16" spans="1:6" x14ac:dyDescent="0.25">
      <c r="A16" s="13" t="s">
        <v>48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0"/>
  <sheetViews>
    <sheetView tabSelected="1" workbookViewId="0">
      <selection activeCell="D39" sqref="D3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1" ht="42" customHeight="1" x14ac:dyDescent="0.25">
      <c r="A1" s="87" t="s">
        <v>96</v>
      </c>
      <c r="B1" s="87"/>
      <c r="C1" s="87"/>
      <c r="D1" s="87"/>
      <c r="E1" s="87"/>
      <c r="F1" s="87"/>
      <c r="G1" s="87"/>
      <c r="H1" s="87"/>
      <c r="I1" s="87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25">
      <c r="A3" s="87" t="s">
        <v>18</v>
      </c>
      <c r="B3" s="88"/>
      <c r="C3" s="88"/>
      <c r="D3" s="88"/>
      <c r="E3" s="88"/>
      <c r="F3" s="88"/>
      <c r="G3" s="88"/>
      <c r="H3" s="88"/>
      <c r="I3" s="88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25.5" x14ac:dyDescent="0.25">
      <c r="A5" s="109" t="s">
        <v>20</v>
      </c>
      <c r="B5" s="110"/>
      <c r="C5" s="111"/>
      <c r="D5" s="18" t="s">
        <v>21</v>
      </c>
      <c r="E5" s="18" t="s">
        <v>103</v>
      </c>
      <c r="F5" s="19" t="s">
        <v>98</v>
      </c>
      <c r="G5" s="19" t="s">
        <v>102</v>
      </c>
      <c r="H5" s="19" t="s">
        <v>31</v>
      </c>
      <c r="I5" s="19" t="s">
        <v>101</v>
      </c>
    </row>
    <row r="6" spans="1:11" x14ac:dyDescent="0.25">
      <c r="A6" s="121" t="s">
        <v>13</v>
      </c>
      <c r="B6" s="122"/>
      <c r="C6" s="123"/>
      <c r="D6" s="18"/>
      <c r="E6" s="77">
        <f>E7+E30</f>
        <v>469351.39999999997</v>
      </c>
      <c r="F6" s="77">
        <f>F7+F30</f>
        <v>583840</v>
      </c>
      <c r="G6" s="77">
        <f>G7+G30</f>
        <v>778000</v>
      </c>
      <c r="H6" s="77">
        <f>H7+H30</f>
        <v>778000</v>
      </c>
      <c r="I6" s="77">
        <f>I7+I30</f>
        <v>778000</v>
      </c>
    </row>
    <row r="7" spans="1:11" s="57" customFormat="1" ht="15" customHeight="1" x14ac:dyDescent="0.25">
      <c r="A7" s="106" t="s">
        <v>78</v>
      </c>
      <c r="B7" s="107"/>
      <c r="C7" s="108"/>
      <c r="D7" s="27" t="s">
        <v>79</v>
      </c>
      <c r="E7" s="70">
        <f>E8</f>
        <v>466495.43</v>
      </c>
      <c r="F7" s="70">
        <f t="shared" ref="F7:I7" si="0">F8</f>
        <v>583840</v>
      </c>
      <c r="G7" s="70">
        <f t="shared" si="0"/>
        <v>778000</v>
      </c>
      <c r="H7" s="70">
        <f t="shared" si="0"/>
        <v>778000</v>
      </c>
      <c r="I7" s="70">
        <f t="shared" si="0"/>
        <v>778000</v>
      </c>
    </row>
    <row r="8" spans="1:11" s="57" customFormat="1" ht="25.5" x14ac:dyDescent="0.25">
      <c r="A8" s="106" t="s">
        <v>80</v>
      </c>
      <c r="B8" s="107"/>
      <c r="C8" s="108"/>
      <c r="D8" s="27" t="s">
        <v>81</v>
      </c>
      <c r="E8" s="70">
        <f>E9+E16+E27</f>
        <v>466495.43</v>
      </c>
      <c r="F8" s="70">
        <f>F9+F16+F27</f>
        <v>583840</v>
      </c>
      <c r="G8" s="70">
        <f>G9+G22</f>
        <v>778000</v>
      </c>
      <c r="H8" s="70">
        <f t="shared" ref="H8:I8" si="1">H9+H22</f>
        <v>778000</v>
      </c>
      <c r="I8" s="70">
        <f t="shared" si="1"/>
        <v>778000</v>
      </c>
      <c r="K8" s="59"/>
    </row>
    <row r="9" spans="1:11" ht="15" customHeight="1" x14ac:dyDescent="0.25">
      <c r="A9" s="112" t="s">
        <v>82</v>
      </c>
      <c r="B9" s="113"/>
      <c r="C9" s="114"/>
      <c r="D9" s="34" t="s">
        <v>68</v>
      </c>
      <c r="E9" s="71">
        <f>E10</f>
        <v>456672.49</v>
      </c>
      <c r="F9" s="71">
        <f t="shared" ref="F9" si="2">F10</f>
        <v>577840</v>
      </c>
      <c r="G9" s="71">
        <f>G10+G14</f>
        <v>772000</v>
      </c>
      <c r="H9" s="71">
        <f t="shared" ref="H9:I9" si="3">H10+H14</f>
        <v>772000</v>
      </c>
      <c r="I9" s="71">
        <f t="shared" si="3"/>
        <v>772000</v>
      </c>
    </row>
    <row r="10" spans="1:11" x14ac:dyDescent="0.25">
      <c r="A10" s="115">
        <v>3</v>
      </c>
      <c r="B10" s="116"/>
      <c r="C10" s="117"/>
      <c r="D10" s="26" t="s">
        <v>9</v>
      </c>
      <c r="E10" s="71">
        <f>SUM(E11:E13)</f>
        <v>456672.49</v>
      </c>
      <c r="F10" s="71">
        <f t="shared" ref="F10:I10" si="4">SUM(F11:F13)</f>
        <v>577840</v>
      </c>
      <c r="G10" s="71">
        <f t="shared" si="4"/>
        <v>771000</v>
      </c>
      <c r="H10" s="71">
        <f t="shared" si="4"/>
        <v>771000</v>
      </c>
      <c r="I10" s="71">
        <f t="shared" si="4"/>
        <v>771000</v>
      </c>
    </row>
    <row r="11" spans="1:11" x14ac:dyDescent="0.25">
      <c r="A11" s="118">
        <v>31</v>
      </c>
      <c r="B11" s="119"/>
      <c r="C11" s="120"/>
      <c r="D11" s="26" t="s">
        <v>10</v>
      </c>
      <c r="E11" s="71">
        <v>379623.41</v>
      </c>
      <c r="F11" s="72">
        <v>500500</v>
      </c>
      <c r="G11" s="72">
        <v>701700</v>
      </c>
      <c r="H11" s="72">
        <v>703700</v>
      </c>
      <c r="I11" s="73">
        <v>704200</v>
      </c>
    </row>
    <row r="12" spans="1:11" x14ac:dyDescent="0.25">
      <c r="A12" s="118">
        <v>32</v>
      </c>
      <c r="B12" s="119"/>
      <c r="C12" s="120"/>
      <c r="D12" s="26" t="s">
        <v>22</v>
      </c>
      <c r="E12" s="71">
        <v>76149.08</v>
      </c>
      <c r="F12" s="72">
        <v>76540</v>
      </c>
      <c r="G12" s="72">
        <v>69000</v>
      </c>
      <c r="H12" s="72">
        <v>67300</v>
      </c>
      <c r="I12" s="73">
        <v>66800</v>
      </c>
    </row>
    <row r="13" spans="1:11" ht="15" customHeight="1" x14ac:dyDescent="0.25">
      <c r="A13" s="53">
        <v>34</v>
      </c>
      <c r="B13" s="54"/>
      <c r="C13" s="55"/>
      <c r="D13" s="26" t="s">
        <v>69</v>
      </c>
      <c r="E13" s="71">
        <v>900</v>
      </c>
      <c r="F13" s="72">
        <v>800</v>
      </c>
      <c r="G13" s="72">
        <v>300</v>
      </c>
      <c r="H13" s="72">
        <v>0</v>
      </c>
      <c r="I13" s="72">
        <v>0</v>
      </c>
    </row>
    <row r="14" spans="1:11" ht="25.5" x14ac:dyDescent="0.25">
      <c r="A14" s="115">
        <v>4</v>
      </c>
      <c r="B14" s="116"/>
      <c r="C14" s="117"/>
      <c r="D14" s="26" t="s">
        <v>11</v>
      </c>
      <c r="E14" s="81">
        <f t="shared" ref="E14:F14" si="5">E15</f>
        <v>0</v>
      </c>
      <c r="F14" s="82">
        <f t="shared" si="5"/>
        <v>0</v>
      </c>
      <c r="G14" s="82">
        <f>G15</f>
        <v>1000</v>
      </c>
      <c r="H14" s="82">
        <f t="shared" ref="H14:I14" si="6">H15</f>
        <v>1000</v>
      </c>
      <c r="I14" s="82">
        <f t="shared" si="6"/>
        <v>1000</v>
      </c>
    </row>
    <row r="15" spans="1:11" ht="25.5" x14ac:dyDescent="0.25">
      <c r="A15" s="118">
        <v>42</v>
      </c>
      <c r="B15" s="119"/>
      <c r="C15" s="120"/>
      <c r="D15" s="26" t="s">
        <v>29</v>
      </c>
      <c r="E15" s="71">
        <v>0</v>
      </c>
      <c r="F15" s="72">
        <v>0</v>
      </c>
      <c r="G15" s="72">
        <v>1000</v>
      </c>
      <c r="H15" s="72">
        <v>1000</v>
      </c>
      <c r="I15" s="72">
        <v>1000</v>
      </c>
    </row>
    <row r="16" spans="1:11" ht="25.5" x14ac:dyDescent="0.25">
      <c r="A16" s="112" t="s">
        <v>83</v>
      </c>
      <c r="B16" s="113"/>
      <c r="C16" s="114"/>
      <c r="D16" s="34" t="s">
        <v>66</v>
      </c>
      <c r="E16" s="71">
        <f>E17+E20</f>
        <v>9426.14</v>
      </c>
      <c r="F16" s="71">
        <f>F17+F20</f>
        <v>6000</v>
      </c>
      <c r="G16" s="71"/>
      <c r="H16" s="71"/>
      <c r="I16" s="71"/>
    </row>
    <row r="17" spans="1:9" x14ac:dyDescent="0.25">
      <c r="A17" s="115">
        <v>3</v>
      </c>
      <c r="B17" s="116"/>
      <c r="C17" s="117"/>
      <c r="D17" s="26" t="s">
        <v>9</v>
      </c>
      <c r="E17" s="71">
        <f>SUM(E18:E19)</f>
        <v>5988.1399999999994</v>
      </c>
      <c r="F17" s="71">
        <f>SUM(F18:F19)</f>
        <v>4900</v>
      </c>
      <c r="G17" s="71"/>
      <c r="H17" s="71"/>
      <c r="I17" s="71"/>
    </row>
    <row r="18" spans="1:9" ht="15" customHeight="1" x14ac:dyDescent="0.25">
      <c r="A18" s="118">
        <v>31</v>
      </c>
      <c r="B18" s="119"/>
      <c r="C18" s="120"/>
      <c r="D18" s="26" t="s">
        <v>10</v>
      </c>
      <c r="E18" s="71">
        <v>3823.91</v>
      </c>
      <c r="F18" s="72">
        <v>4900</v>
      </c>
      <c r="G18" s="72"/>
      <c r="H18" s="72"/>
      <c r="I18" s="73"/>
    </row>
    <row r="19" spans="1:9" x14ac:dyDescent="0.25">
      <c r="A19" s="118">
        <v>32</v>
      </c>
      <c r="B19" s="119"/>
      <c r="C19" s="120"/>
      <c r="D19" s="26" t="s">
        <v>22</v>
      </c>
      <c r="E19" s="71">
        <v>2164.23</v>
      </c>
      <c r="F19" s="72">
        <v>0</v>
      </c>
      <c r="G19" s="72"/>
      <c r="H19" s="72"/>
      <c r="I19" s="72"/>
    </row>
    <row r="20" spans="1:9" ht="25.5" x14ac:dyDescent="0.25">
      <c r="A20" s="115">
        <v>4</v>
      </c>
      <c r="B20" s="116"/>
      <c r="C20" s="117"/>
      <c r="D20" s="26" t="s">
        <v>11</v>
      </c>
      <c r="E20" s="71">
        <f>E21</f>
        <v>3438</v>
      </c>
      <c r="F20" s="71">
        <f t="shared" ref="F20" si="7">F21</f>
        <v>1100</v>
      </c>
      <c r="G20" s="71"/>
      <c r="H20" s="71"/>
      <c r="I20" s="71"/>
    </row>
    <row r="21" spans="1:9" ht="25.5" x14ac:dyDescent="0.25">
      <c r="A21" s="118">
        <v>42</v>
      </c>
      <c r="B21" s="119"/>
      <c r="C21" s="120"/>
      <c r="D21" s="26" t="s">
        <v>29</v>
      </c>
      <c r="E21" s="71">
        <v>3438</v>
      </c>
      <c r="F21" s="72">
        <v>1100</v>
      </c>
      <c r="G21" s="72"/>
      <c r="H21" s="72"/>
      <c r="I21" s="73"/>
    </row>
    <row r="22" spans="1:9" x14ac:dyDescent="0.25">
      <c r="A22" s="112" t="s">
        <v>109</v>
      </c>
      <c r="B22" s="113"/>
      <c r="C22" s="114"/>
      <c r="D22" s="26"/>
      <c r="E22" s="71"/>
      <c r="F22" s="71"/>
      <c r="G22" s="71">
        <f>G23+G25</f>
        <v>6000</v>
      </c>
      <c r="H22" s="71">
        <f t="shared" ref="H22:I22" si="8">H23+H25</f>
        <v>6000</v>
      </c>
      <c r="I22" s="71">
        <f t="shared" si="8"/>
        <v>6000</v>
      </c>
    </row>
    <row r="23" spans="1:9" x14ac:dyDescent="0.25">
      <c r="A23" s="115">
        <v>3</v>
      </c>
      <c r="B23" s="116"/>
      <c r="C23" s="117"/>
      <c r="D23" s="26" t="s">
        <v>9</v>
      </c>
      <c r="E23" s="71"/>
      <c r="F23" s="71"/>
      <c r="G23" s="71">
        <f>G24</f>
        <v>0</v>
      </c>
      <c r="H23" s="71">
        <f t="shared" ref="H23:I23" si="9">H24</f>
        <v>3500</v>
      </c>
      <c r="I23" s="71">
        <f t="shared" si="9"/>
        <v>4500</v>
      </c>
    </row>
    <row r="24" spans="1:9" ht="15" customHeight="1" x14ac:dyDescent="0.25">
      <c r="A24" s="118">
        <v>31</v>
      </c>
      <c r="B24" s="119"/>
      <c r="C24" s="120"/>
      <c r="D24" s="26" t="s">
        <v>10</v>
      </c>
      <c r="E24" s="71"/>
      <c r="F24" s="72"/>
      <c r="G24" s="72">
        <v>0</v>
      </c>
      <c r="H24" s="72">
        <v>3500</v>
      </c>
      <c r="I24" s="73">
        <v>4500</v>
      </c>
    </row>
    <row r="25" spans="1:9" ht="25.5" x14ac:dyDescent="0.25">
      <c r="A25" s="115">
        <v>4</v>
      </c>
      <c r="B25" s="116"/>
      <c r="C25" s="117"/>
      <c r="D25" s="26" t="s">
        <v>11</v>
      </c>
      <c r="E25" s="71"/>
      <c r="F25" s="71"/>
      <c r="G25" s="71">
        <f>G26</f>
        <v>6000</v>
      </c>
      <c r="H25" s="71">
        <f t="shared" ref="H25:I25" si="10">H26</f>
        <v>2500</v>
      </c>
      <c r="I25" s="71">
        <f t="shared" si="10"/>
        <v>1500</v>
      </c>
    </row>
    <row r="26" spans="1:9" ht="25.5" x14ac:dyDescent="0.25">
      <c r="A26" s="118">
        <v>42</v>
      </c>
      <c r="B26" s="119"/>
      <c r="C26" s="120"/>
      <c r="D26" s="26" t="s">
        <v>29</v>
      </c>
      <c r="E26" s="71"/>
      <c r="F26" s="72"/>
      <c r="G26" s="72">
        <v>6000</v>
      </c>
      <c r="H26" s="72">
        <v>2500</v>
      </c>
      <c r="I26" s="73">
        <v>1500</v>
      </c>
    </row>
    <row r="27" spans="1:9" x14ac:dyDescent="0.25">
      <c r="A27" s="112" t="s">
        <v>90</v>
      </c>
      <c r="B27" s="113"/>
      <c r="C27" s="114"/>
      <c r="D27" s="16" t="s">
        <v>84</v>
      </c>
      <c r="E27" s="71">
        <f>E28</f>
        <v>396.8</v>
      </c>
      <c r="F27" s="71">
        <f t="shared" ref="F27:F28" si="11">F28</f>
        <v>0</v>
      </c>
      <c r="G27" s="71"/>
      <c r="H27" s="71"/>
      <c r="I27" s="71"/>
    </row>
    <row r="28" spans="1:9" x14ac:dyDescent="0.25">
      <c r="A28" s="115">
        <v>3</v>
      </c>
      <c r="B28" s="116"/>
      <c r="C28" s="117"/>
      <c r="D28" s="26" t="s">
        <v>9</v>
      </c>
      <c r="E28" s="71">
        <f>E29</f>
        <v>396.8</v>
      </c>
      <c r="F28" s="71">
        <f t="shared" si="11"/>
        <v>0</v>
      </c>
      <c r="G28" s="71"/>
      <c r="H28" s="71"/>
      <c r="I28" s="71"/>
    </row>
    <row r="29" spans="1:9" x14ac:dyDescent="0.25">
      <c r="A29" s="118">
        <v>31</v>
      </c>
      <c r="B29" s="119"/>
      <c r="C29" s="120"/>
      <c r="D29" s="26" t="s">
        <v>10</v>
      </c>
      <c r="E29" s="71">
        <v>396.8</v>
      </c>
      <c r="F29" s="72">
        <v>0</v>
      </c>
      <c r="G29" s="71"/>
      <c r="H29" s="71"/>
      <c r="I29" s="71"/>
    </row>
    <row r="30" spans="1:9" s="57" customFormat="1" x14ac:dyDescent="0.25">
      <c r="A30" s="106" t="s">
        <v>85</v>
      </c>
      <c r="B30" s="107"/>
      <c r="C30" s="108"/>
      <c r="D30" s="27" t="s">
        <v>86</v>
      </c>
      <c r="E30" s="70">
        <f>E31</f>
        <v>2855.97</v>
      </c>
      <c r="F30" s="70">
        <f t="shared" ref="F30" si="12">F31</f>
        <v>0</v>
      </c>
      <c r="G30" s="70"/>
      <c r="H30" s="70"/>
      <c r="I30" s="70"/>
    </row>
    <row r="31" spans="1:9" s="57" customFormat="1" ht="25.5" x14ac:dyDescent="0.25">
      <c r="A31" s="106" t="s">
        <v>87</v>
      </c>
      <c r="B31" s="107"/>
      <c r="C31" s="108"/>
      <c r="D31" s="27" t="s">
        <v>89</v>
      </c>
      <c r="E31" s="70">
        <f>E32</f>
        <v>2855.97</v>
      </c>
      <c r="F31" s="70">
        <f t="shared" ref="F31" si="13">F32</f>
        <v>0</v>
      </c>
      <c r="G31" s="70"/>
      <c r="H31" s="70"/>
      <c r="I31" s="70"/>
    </row>
    <row r="32" spans="1:9" x14ac:dyDescent="0.25">
      <c r="A32" s="112" t="s">
        <v>88</v>
      </c>
      <c r="B32" s="113"/>
      <c r="C32" s="114"/>
      <c r="D32" s="34" t="s">
        <v>64</v>
      </c>
      <c r="E32" s="71">
        <f>E33</f>
        <v>2855.97</v>
      </c>
      <c r="F32" s="71">
        <f t="shared" ref="F32" si="14">F33</f>
        <v>0</v>
      </c>
      <c r="G32" s="71"/>
      <c r="H32" s="71"/>
      <c r="I32" s="71"/>
    </row>
    <row r="33" spans="1:9" x14ac:dyDescent="0.25">
      <c r="A33" s="115">
        <v>3</v>
      </c>
      <c r="B33" s="116"/>
      <c r="C33" s="117"/>
      <c r="D33" s="26" t="s">
        <v>9</v>
      </c>
      <c r="E33" s="71">
        <f>SUM(E34:E35)</f>
        <v>2855.97</v>
      </c>
      <c r="F33" s="71">
        <f t="shared" ref="F33" si="15">SUM(F34:F35)</f>
        <v>0</v>
      </c>
      <c r="G33" s="71"/>
      <c r="H33" s="71"/>
      <c r="I33" s="71"/>
    </row>
    <row r="34" spans="1:9" x14ac:dyDescent="0.25">
      <c r="A34" s="118">
        <v>31</v>
      </c>
      <c r="B34" s="119"/>
      <c r="C34" s="120"/>
      <c r="D34" s="26" t="s">
        <v>10</v>
      </c>
      <c r="E34" s="71">
        <v>2729.24</v>
      </c>
      <c r="F34" s="72">
        <v>0</v>
      </c>
      <c r="G34" s="71"/>
      <c r="H34" s="71"/>
      <c r="I34" s="71"/>
    </row>
    <row r="35" spans="1:9" x14ac:dyDescent="0.25">
      <c r="A35" s="118">
        <v>32</v>
      </c>
      <c r="B35" s="119"/>
      <c r="C35" s="120"/>
      <c r="D35" s="26" t="s">
        <v>22</v>
      </c>
      <c r="E35" s="71">
        <v>126.73</v>
      </c>
      <c r="F35" s="72">
        <v>0</v>
      </c>
      <c r="G35" s="71"/>
      <c r="H35" s="71"/>
      <c r="I35" s="71"/>
    </row>
    <row r="38" spans="1:9" ht="15.75" x14ac:dyDescent="0.25">
      <c r="A38" s="78" t="s">
        <v>105</v>
      </c>
      <c r="I38" s="79" t="s">
        <v>93</v>
      </c>
    </row>
    <row r="39" spans="1:9" ht="15.75" x14ac:dyDescent="0.25">
      <c r="A39" s="78" t="s">
        <v>106</v>
      </c>
      <c r="I39" s="80" t="s">
        <v>94</v>
      </c>
    </row>
    <row r="40" spans="1:9" ht="15.75" x14ac:dyDescent="0.25">
      <c r="A40" s="78" t="s">
        <v>107</v>
      </c>
    </row>
  </sheetData>
  <mergeCells count="32">
    <mergeCell ref="A34:C34"/>
    <mergeCell ref="A35:C35"/>
    <mergeCell ref="A6:C6"/>
    <mergeCell ref="A29:C29"/>
    <mergeCell ref="A31:C31"/>
    <mergeCell ref="A32:C32"/>
    <mergeCell ref="A30:C30"/>
    <mergeCell ref="A22:C22"/>
    <mergeCell ref="A23:C23"/>
    <mergeCell ref="A24:C24"/>
    <mergeCell ref="A25:C25"/>
    <mergeCell ref="A26:C26"/>
    <mergeCell ref="A14:C14"/>
    <mergeCell ref="A15:C15"/>
    <mergeCell ref="A27:C27"/>
    <mergeCell ref="A28:C28"/>
    <mergeCell ref="A20:C20"/>
    <mergeCell ref="A21:C21"/>
    <mergeCell ref="A33:C33"/>
    <mergeCell ref="A19:C19"/>
    <mergeCell ref="A16:C16"/>
    <mergeCell ref="A18:C18"/>
    <mergeCell ref="A9:C9"/>
    <mergeCell ref="A10:C10"/>
    <mergeCell ref="A12:C12"/>
    <mergeCell ref="A11:C11"/>
    <mergeCell ref="A17:C17"/>
    <mergeCell ref="A7:C7"/>
    <mergeCell ref="A8:C8"/>
    <mergeCell ref="A1:I1"/>
    <mergeCell ref="A3:I3"/>
    <mergeCell ref="A5:C5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VTA</cp:lastModifiedBy>
  <cp:lastPrinted>2024-10-14T05:52:04Z</cp:lastPrinted>
  <dcterms:created xsi:type="dcterms:W3CDTF">2022-08-12T12:51:27Z</dcterms:created>
  <dcterms:modified xsi:type="dcterms:W3CDTF">2024-10-14T10:59:55Z</dcterms:modified>
</cp:coreProperties>
</file>